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0\1 výzva\"/>
    </mc:Choice>
  </mc:AlternateContent>
  <xr:revisionPtr revIDLastSave="0" documentId="13_ncr:1_{7B50B08D-CFA3-451C-87E3-E9BCD89427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S8" i="1"/>
  <c r="T8" i="1"/>
  <c r="S9" i="1"/>
  <c r="P7" i="1"/>
  <c r="Q13" i="1" l="1"/>
  <c r="T10" i="1"/>
  <c r="T7" i="1"/>
  <c r="S7" i="1" l="1"/>
  <c r="R13" i="1" s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<sst xmlns="http://schemas.openxmlformats.org/spreadsheetml/2006/main" count="59" uniqueCount="51">
  <si>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</si>
  <si>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</si>
  <si>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</si>
  <si>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</si>
  <si>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</si>
  <si>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</si>
  <si>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</si>
  <si>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</si>
  <si>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</si>
  <si>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</si>
  <si>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</si>
  <si>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</si>
  <si>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</si>
  <si>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</si>
  <si>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</si>
  <si>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</si>
  <si>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</si>
  <si>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</si>
  <si>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</si>
  <si>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</si>
  <si>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</si>
  <si>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</si>
  <si>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</si>
  <si>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</si>
  <si>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</si>
  <si>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</si>
  <si>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</si>
  <si>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</si>
  <si>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</si>
  <si>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</si>
  <si>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</si>
  <si>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</si>
  <si>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 xml:space="preserve">Příloha č. 2 Kupní smlouvy - technická specifikace
Výpočetní technika (III.) 030 - 2023 </t>
  </si>
  <si>
    <t>Monitor 4K 32''</t>
  </si>
  <si>
    <t>Monitor FHD 27''</t>
  </si>
  <si>
    <t>NE</t>
  </si>
  <si>
    <t>Záruka na zboží min. 60 měsíců, servis NBD on site.</t>
  </si>
  <si>
    <t>Záruka na zboží min. 36 měsíců.</t>
  </si>
  <si>
    <t>Ing. Jiří Basl, Ph.D., 
Tel.: 37763 4249,
603 216 039</t>
  </si>
  <si>
    <t>Univerzitní 26, 
301 00 Plzeň,
Fakulta elektrotechnická - Katedra elektroniky a informačních technologií,
místnost EK 502</t>
  </si>
  <si>
    <t>celek s položkou 2</t>
  </si>
  <si>
    <t>celek s položkou 1</t>
  </si>
  <si>
    <t>celek s položkou 4</t>
  </si>
  <si>
    <t>celek s položkou 3</t>
  </si>
  <si>
    <t>Pokud financováno z projektových prostředků, pak ŘEŠITEL uvede: NÁZEV A ČÍSLO DOTAČNÍHO PROJEKTU</t>
  </si>
  <si>
    <t>Pracovní stanice typu PC. 
Výkon procesoru v Passmark CPU vÍce než 31 000 bodů, min. 12 jader, max. 180W TDP. 
Operační paměť min. 32GB DDR5 48000MHz. 
Grafická karta s pamětí min. 4GB a výkonem min. G3D 3500, výstup min. na 3 monitory v rozlišení min. 3840 x 2160.
Display port nebo redukce na display port. 
SSD min. 1TB M.2 PCIe. 
Skříň formátu Tower, možnost rozšíření přídavnými HDD a kartami PCI-E. 
Síť RJ45. 
Porty min. 1x USBC, 4x USB 3.2 Gen2, 3x USB 3.2 Gen1. Audio I/O.  
Operační systém Windows 10 nebo vyšší (stačí verze Home) - OS Windows požadujeme z důvodu kompatibility s interními aplikacemi ZČU (Stag, Magion,...). 
Drátová (USB) klávesnice CZ a optická myš součástí dodávky.   
Podpora prostřednictvím internetu umožňuje stahování ovladačů a manuálu z internetu adresně pro konkrétní zadaný typ (sériové číslo) zařízení. 
Záruka min. 60 měsíců, servis NBD on site.</t>
  </si>
  <si>
    <t>Pracovní stanice typu PC. 
Výkon procesoru v Passmark CPU více než 31 000 bodů, min. 12 jader, max. 180W TDP. 
Operační paměť min. 16GB DDR5 48000MHz. 
Grafická karta s pamětí min. 4GB a výkonem min. G3D 3500, výstup min. na 3 monitory v rozlišení min. 3840 x 2160.
Display port nebo redukce na display port. 
SSD min. 1TB M.2 PCIe. 
Skříň formátu Tower, možnost rozšíření přídavnými HDD a kartami PCI-E. 
Síť RJ45. 
Porty min. 1x USBC, 4x USB 3.2 Gen2, 3x USB 3.2 Gen1. Audio I/O. 
Operační systém Windows 10 nebo vyšší (stačí verze Home) - OS Windows požadujeme z důvodu kompatibility s interními aplikacemi ZČU (Stag, Magion,...). 
Drátová (USB) klávesnice CZ a optická myš součástí dodávky.   
Podpora prostřednictvím internetu umožňuje stahování ovladačů a manuálu z internetu adresně pro konkrétní zadaný typ (sériové číslo) zařízení. 
Záruka min. 60 měsíců, servis NBD on site.</t>
  </si>
  <si>
    <t>PC sestava včetně klávesnice a myši, RAM 16GB</t>
  </si>
  <si>
    <t>PC sestava včetně klávesnice a myši, RAM 32GB</t>
  </si>
  <si>
    <t>Monitor FHD 27''. 
Nativní rozlišení min. 1920 x 1080. 
Technologie IPS. 
Poměr stran 16:9.
Frekvence min. 75 Hz.
Jas min. 250 cd/m2.
Kontrast 1000:1. 
Rozhraní min.: DisplayPort 1.2, HDMI 1.4 a VGA. 
Součástí dodávky datový kabel pro připojení k položce č. 3 (nebo kabel s redukcí). 
Nastavitelná výška a sklon.
Záruka min. 36 měsíců.</t>
  </si>
  <si>
    <r>
      <t xml:space="preserve">Monitor 4K 32'' (úhlopříčka 31,5" - 32''). 
Nativní rozlišení min. 3840 x 2160.
Typ panelu: VA.
Doba odezvy max. 4 ms.
Frekvence min. 60 Hz.
Jas min. 300 cd/m2.
Kontrast 3000:1. 
Rozhraní min.: Display port 1.2, HDMI 2.0, Sluchátkový výstup. 
Součástí dodávky datový kabel pro připojení k položce č. 1  (nebo kabel s redukcí). 
</t>
    </r>
    <r>
      <rPr>
        <sz val="11"/>
        <rFont val="Calibri"/>
        <family val="2"/>
        <charset val="238"/>
        <scheme val="minor"/>
      </rPr>
      <t>Nastavitelná výška.
Záruka na zboží min. 36 měsíců.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</si>
</sst>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57" zoomScaleNormal="57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9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28515625" style="1" customWidth="1"/>
    <col min="11" max="11" width="26.42578125" hidden="1" customWidth="1"/>
    <col min="12" max="12" width="30.28515625" customWidth="1"/>
    <col min="13" max="13" width="22.42578125" customWidth="1"/>
    <col min="14" max="14" width="39.5703125" style="4" customWidth="1"/>
    <col min="15" max="15" width="27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92" t="s">
        <v>32</v>
      </c>
      <c r="C1" s="93"/>
      <c r="D1" s="93"/>
      <c r="E1"/>
      <c r="G1" s="41"/>
      <c r="V1"/>
    </row>
    <row r="2" spans="1:22" ht="17.25" customHeight="1" x14ac:dyDescent="0.25">
      <c r="C2"/>
      <c r="D2" s="9"/>
      <c r="E2" s="10"/>
      <c r="G2" s="96"/>
      <c r="H2" s="97"/>
      <c r="I2" s="97"/>
      <c r="J2" s="97"/>
      <c r="K2" s="97"/>
      <c r="L2" s="97"/>
      <c r="M2" s="97"/>
      <c r="N2" s="9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97"/>
      <c r="H3" s="97"/>
      <c r="I3" s="97"/>
      <c r="J3" s="97"/>
      <c r="K3" s="97"/>
      <c r="L3" s="97"/>
      <c r="M3" s="97"/>
      <c r="N3" s="9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44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22</v>
      </c>
      <c r="V6" s="34" t="s">
        <v>23</v>
      </c>
    </row>
    <row r="7" spans="1:22" ht="234.75" customHeight="1" thickTop="1" x14ac:dyDescent="0.25">
      <c r="A7" s="20"/>
      <c r="B7" s="42">
        <v>1</v>
      </c>
      <c r="C7" s="43" t="s">
        <v>48</v>
      </c>
      <c r="D7" s="44">
        <v>1</v>
      </c>
      <c r="E7" s="45" t="s">
        <v>30</v>
      </c>
      <c r="F7" s="75" t="s">
        <v>45</v>
      </c>
      <c r="G7" s="110"/>
      <c r="H7" s="111"/>
      <c r="I7" s="98" t="s">
        <v>31</v>
      </c>
      <c r="J7" s="101" t="s">
        <v>35</v>
      </c>
      <c r="K7" s="89"/>
      <c r="L7" s="46" t="s">
        <v>36</v>
      </c>
      <c r="M7" s="104" t="s">
        <v>38</v>
      </c>
      <c r="N7" s="104" t="s">
        <v>39</v>
      </c>
      <c r="O7" s="107">
        <v>30</v>
      </c>
      <c r="P7" s="47">
        <f>D7*Q7</f>
        <v>26500</v>
      </c>
      <c r="Q7" s="48">
        <v>26500</v>
      </c>
      <c r="R7" s="116"/>
      <c r="S7" s="49">
        <f>D7*R7</f>
        <v>0</v>
      </c>
      <c r="T7" s="50" t="str">
        <f>IF(ISNUMBER(R7), IF(R7&gt;Q7,"NEVYHOVUJE","VYHOVUJE")," ")</f>
        <v xml:space="preserve"> </v>
      </c>
      <c r="U7" s="51" t="s">
        <v>40</v>
      </c>
      <c r="V7" s="52" t="s">
        <v>11</v>
      </c>
    </row>
    <row r="8" spans="1:22" ht="213.75" customHeight="1" x14ac:dyDescent="0.25">
      <c r="A8" s="20"/>
      <c r="B8" s="53">
        <v>2</v>
      </c>
      <c r="C8" s="54" t="s">
        <v>33</v>
      </c>
      <c r="D8" s="55">
        <v>1</v>
      </c>
      <c r="E8" s="56" t="s">
        <v>30</v>
      </c>
      <c r="F8" s="76" t="s">
        <v>50</v>
      </c>
      <c r="G8" s="112"/>
      <c r="H8" s="113"/>
      <c r="I8" s="99"/>
      <c r="J8" s="102"/>
      <c r="K8" s="90"/>
      <c r="L8" s="57" t="s">
        <v>37</v>
      </c>
      <c r="M8" s="105"/>
      <c r="N8" s="105"/>
      <c r="O8" s="108"/>
      <c r="P8" s="58">
        <f>D8*Q8</f>
        <v>7300</v>
      </c>
      <c r="Q8" s="59">
        <v>7300</v>
      </c>
      <c r="R8" s="117"/>
      <c r="S8" s="60">
        <f>D8*R8</f>
        <v>0</v>
      </c>
      <c r="T8" s="61" t="str">
        <f t="shared" ref="T8:T10" si="0">IF(ISNUMBER(R8), IF(R8&gt;Q8,"NEVYHOVUJE","VYHOVUJE")," ")</f>
        <v xml:space="preserve"> </v>
      </c>
      <c r="U8" s="62" t="s">
        <v>41</v>
      </c>
      <c r="V8" s="63" t="s">
        <v>12</v>
      </c>
    </row>
    <row r="9" spans="1:22" ht="227.25" customHeight="1" x14ac:dyDescent="0.25">
      <c r="A9" s="20"/>
      <c r="B9" s="53">
        <v>3</v>
      </c>
      <c r="C9" s="54" t="s">
        <v>47</v>
      </c>
      <c r="D9" s="55">
        <v>1</v>
      </c>
      <c r="E9" s="56" t="s">
        <v>30</v>
      </c>
      <c r="F9" s="76" t="s">
        <v>46</v>
      </c>
      <c r="G9" s="112"/>
      <c r="H9" s="113"/>
      <c r="I9" s="99"/>
      <c r="J9" s="102"/>
      <c r="K9" s="90"/>
      <c r="L9" s="57" t="s">
        <v>36</v>
      </c>
      <c r="M9" s="105"/>
      <c r="N9" s="105"/>
      <c r="O9" s="108"/>
      <c r="P9" s="58">
        <f>D9*Q9</f>
        <v>25100</v>
      </c>
      <c r="Q9" s="59">
        <v>25100</v>
      </c>
      <c r="R9" s="117"/>
      <c r="S9" s="60">
        <f>D9*R9</f>
        <v>0</v>
      </c>
      <c r="T9" s="61" t="str">
        <f t="shared" si="0"/>
        <v xml:space="preserve"> </v>
      </c>
      <c r="U9" s="62" t="s">
        <v>42</v>
      </c>
      <c r="V9" s="63" t="s">
        <v>11</v>
      </c>
    </row>
    <row r="10" spans="1:22" ht="213.75" customHeight="1" thickBot="1" x14ac:dyDescent="0.3">
      <c r="A10" s="20"/>
      <c r="B10" s="64">
        <v>4</v>
      </c>
      <c r="C10" s="65" t="s">
        <v>34</v>
      </c>
      <c r="D10" s="66">
        <v>1</v>
      </c>
      <c r="E10" s="67" t="s">
        <v>30</v>
      </c>
      <c r="F10" s="77" t="s">
        <v>49</v>
      </c>
      <c r="G10" s="114"/>
      <c r="H10" s="115"/>
      <c r="I10" s="100"/>
      <c r="J10" s="103"/>
      <c r="K10" s="91"/>
      <c r="L10" s="68" t="s">
        <v>37</v>
      </c>
      <c r="M10" s="106"/>
      <c r="N10" s="106"/>
      <c r="O10" s="109"/>
      <c r="P10" s="69">
        <f>D10*Q10</f>
        <v>3900</v>
      </c>
      <c r="Q10" s="70">
        <v>3900</v>
      </c>
      <c r="R10" s="118"/>
      <c r="S10" s="71">
        <f>D10*R10</f>
        <v>0</v>
      </c>
      <c r="T10" s="72" t="str">
        <f t="shared" si="0"/>
        <v xml:space="preserve"> </v>
      </c>
      <c r="U10" s="73" t="s">
        <v>43</v>
      </c>
      <c r="V10" s="74" t="s">
        <v>12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87" t="s">
        <v>28</v>
      </c>
      <c r="C12" s="87"/>
      <c r="D12" s="87"/>
      <c r="E12" s="87"/>
      <c r="F12" s="87"/>
      <c r="G12" s="87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84" t="s">
        <v>10</v>
      </c>
      <c r="S12" s="85"/>
      <c r="T12" s="86"/>
      <c r="U12" s="24"/>
      <c r="V12" s="25"/>
    </row>
    <row r="13" spans="1:22" ht="50.45" customHeight="1" thickTop="1" thickBot="1" x14ac:dyDescent="0.3">
      <c r="B13" s="88" t="s">
        <v>26</v>
      </c>
      <c r="C13" s="88"/>
      <c r="D13" s="88"/>
      <c r="E13" s="88"/>
      <c r="F13" s="88"/>
      <c r="G13" s="88"/>
      <c r="H13" s="88"/>
      <c r="I13" s="26"/>
      <c r="L13" s="9"/>
      <c r="M13" s="9"/>
      <c r="N13" s="9"/>
      <c r="O13" s="27"/>
      <c r="P13" s="27"/>
      <c r="Q13" s="28">
        <f>SUM(P7:P10)</f>
        <v>62800</v>
      </c>
      <c r="R13" s="81">
        <f>SUM(S7:S10)</f>
        <v>0</v>
      </c>
      <c r="S13" s="82"/>
      <c r="T13" s="83"/>
    </row>
    <row r="14" spans="1:22" ht="15.75" thickTop="1" x14ac:dyDescent="0.25">
      <c r="B14" s="80" t="s">
        <v>27</v>
      </c>
      <c r="C14" s="80"/>
      <c r="D14" s="80"/>
      <c r="E14" s="80"/>
      <c r="F14" s="80"/>
      <c r="G14" s="80"/>
      <c r="H14" s="7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9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9"/>
      <c r="H17" s="7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RQdufPjnKu7cz6oPMjixiAkv2S/g9rJko6EtWsmAoS+I9IqiKj28mi9dXvUU2eDPmTadjcXeRnfsYBii5opHqg==" saltValue="yTWs8UnNepntWqaLq9g7zw==" spinCount="100000" sheet="1" objects="1" scenarios="1"/>
  <mergeCells count="14">
    <mergeCell ref="K7:K10"/>
    <mergeCell ref="B1:D1"/>
    <mergeCell ref="G5:H5"/>
    <mergeCell ref="G2:N3"/>
    <mergeCell ref="I7:I10"/>
    <mergeCell ref="J7:J10"/>
    <mergeCell ref="M7:M10"/>
    <mergeCell ref="N7:N10"/>
    <mergeCell ref="O7:O10"/>
    <mergeCell ref="B14:G14"/>
    <mergeCell ref="R13:T13"/>
    <mergeCell ref="R12:T12"/>
    <mergeCell ref="B12:G12"/>
    <mergeCell ref="B13:H13"/>
  </mergeCells>
  <conditionalFormatting sqref="D7:D10 B7:B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T7:T10">
    <cfRule type="cellIs" dxfId="5" priority="80" operator="equal">
      <formula>"VYHOVUJE"</formula>
    </cfRule>
  </conditionalFormatting>
  <conditionalFormatting sqref="T7:T10">
    <cfRule type="cellIs" dxfId="4" priority="79" operator="equal">
      <formula>"NEVYHOVUJE"</formula>
    </cfRule>
  </conditionalFormatting>
  <conditionalFormatting sqref="G7:H10 R7:R10">
    <cfRule type="containsBlanks" dxfId="3" priority="73">
      <formula>LEN(TRIM(G7))=0</formula>
    </cfRule>
  </conditionalFormatting>
  <conditionalFormatting sqref="G7:H10 R7:R10">
    <cfRule type="notContainsBlanks" dxfId="2" priority="71">
      <formula>LEN(TRIM(G7))&gt;0</formula>
    </cfRule>
  </conditionalFormatting>
  <conditionalFormatting sqref="G7:H10 R7:R10">
    <cfRule type="notContainsBlanks" dxfId="1" priority="70">
      <formula>LEN(TRIM(G7))&gt;0</formula>
    </cfRule>
  </conditionalFormatting>
  <conditionalFormatting sqref="G7:H10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2023-03-16T08:32:01Z</dcterms:modified>
</cp:coreProperties>
</file>